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一志愿总评成绩表" sheetId="1" r:id="rId1"/>
    <sheet name="专项计划" sheetId="2" r:id="rId2"/>
  </sheets>
  <externalReferences>
    <externalReference r:id="rId5"/>
  </externalReferences>
  <definedNames>
    <definedName name="_Fill" hidden="1">'[1]eqpmad2'!#REF!</definedName>
    <definedName name="HWSheet">1</definedName>
    <definedName name="Module.Prix_SMC">[0]!Module.Prix_SMC</definedName>
    <definedName name="_xlnm.Print_Area" localSheetId="0">'一志愿总评成绩表'!$A$1:$P$13</definedName>
    <definedName name="_xlnm.Print_Area" localSheetId="1">'专项计划'!$A$1:$P$4</definedName>
    <definedName name="Prix_SMC">[0]!Prix_SMC</definedName>
    <definedName name="t_kjlw">#REF!</definedName>
  </definedNames>
  <calcPr fullCalcOnLoad="1"/>
</workbook>
</file>

<file path=xl/sharedStrings.xml><?xml version="1.0" encoding="utf-8"?>
<sst xmlns="http://schemas.openxmlformats.org/spreadsheetml/2006/main" count="79" uniqueCount="45">
  <si>
    <t>序号</t>
  </si>
  <si>
    <t>姓名</t>
  </si>
  <si>
    <t>考生编号</t>
  </si>
  <si>
    <t>初试成绩</t>
  </si>
  <si>
    <t>复试成绩</t>
  </si>
  <si>
    <t>总成绩</t>
  </si>
  <si>
    <t>排名</t>
  </si>
  <si>
    <t>备注</t>
  </si>
  <si>
    <t>原始分数</t>
  </si>
  <si>
    <r>
      <t>权重分数（</t>
    </r>
    <r>
      <rPr>
        <sz val="10"/>
        <rFont val="宋体"/>
        <family val="0"/>
      </rPr>
      <t>7</t>
    </r>
    <r>
      <rPr>
        <sz val="10"/>
        <rFont val="宋体"/>
        <family val="0"/>
      </rPr>
      <t>0</t>
    </r>
    <r>
      <rPr>
        <sz val="10"/>
        <rFont val="宋体"/>
        <family val="0"/>
      </rPr>
      <t>%）</t>
    </r>
  </si>
  <si>
    <t>面试成绩</t>
  </si>
  <si>
    <t>专业课笔试</t>
  </si>
  <si>
    <t>外国语听说能力测试</t>
  </si>
  <si>
    <t>权重40%</t>
  </si>
  <si>
    <t>权重30%</t>
  </si>
  <si>
    <t>总分</t>
  </si>
  <si>
    <t>权重分数（30%）</t>
  </si>
  <si>
    <t>105132000001838</t>
  </si>
  <si>
    <t>105132000001840</t>
  </si>
  <si>
    <t>105132000001852</t>
  </si>
  <si>
    <t>105132000001841</t>
  </si>
  <si>
    <t>105132000001856</t>
  </si>
  <si>
    <t>105132000001848</t>
  </si>
  <si>
    <t>105132000001853</t>
  </si>
  <si>
    <t>105132000001843</t>
  </si>
  <si>
    <t>105132000001839</t>
  </si>
  <si>
    <t>105132000001851</t>
  </si>
  <si>
    <t>105132000001842</t>
  </si>
  <si>
    <t>宋子豪</t>
  </si>
  <si>
    <t>杨晓清</t>
  </si>
  <si>
    <t>秦浩天</t>
  </si>
  <si>
    <t>张婕</t>
  </si>
  <si>
    <t>杨焕</t>
  </si>
  <si>
    <t>梁彬</t>
  </si>
  <si>
    <t>赵子曼</t>
  </si>
  <si>
    <t>杨文滔</t>
  </si>
  <si>
    <t>林佳琪</t>
  </si>
  <si>
    <t>曹甲阳</t>
  </si>
  <si>
    <t>鲍立森</t>
  </si>
  <si>
    <t>自然地理学</t>
  </si>
  <si>
    <t>人文地理学</t>
  </si>
  <si>
    <t>地图学与地理信息系统</t>
  </si>
  <si>
    <t>2022年湖北师范大学城市与环境学院研究生招生考试总评成绩登记表（一志愿考生）</t>
  </si>
  <si>
    <t>自然地理学-专项计划</t>
  </si>
  <si>
    <t>地图学与地理信息系统-专项计划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</si>
</sst>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&quot;$&quot;\ #,##0.00_-;[Red]&quot;$&quot;\ #,##0.00\-"/>
    <numFmt numFmtId="179" formatCode="_(&quot;$&quot;* #,##0.00_);_(&quot;$&quot;* \(#,##0.00\);_(&quot;$&quot;* &quot;-&quot;??_);_(@_)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&quot;$&quot;\ #,##0_-;[Red]&quot;$&quot;\ #,##0\-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_(&quot;$&quot;* #,##0_);_(&quot;$&quot;* \(#,##0\);_(&quot;$&quot;* &quot;-&quot;_);_(@_)"/>
    <numFmt numFmtId="191" formatCode="0_);[Red]\(0\)"/>
    <numFmt numFmtId="192" formatCode="0.00_ "/>
    <numFmt numFmtId="193" formatCode="0.0_ "/>
    <numFmt numFmtId="194" formatCode="0.0_);[Red]\(0.0\)"/>
    <numFmt numFmtId="195" formatCode="0.0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b/>
      <sz val="12"/>
      <name val="Arial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sz val="10"/>
      <name val="楷体"/>
      <family val="3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0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b/>
      <sz val="10"/>
      <name val="Tms Rmn"/>
      <family val="1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7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49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>
      <alignment/>
      <protection locked="0"/>
    </xf>
    <xf numFmtId="0" fontId="20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14" fillId="0" borderId="0">
      <alignment horizontal="center" wrapText="1"/>
      <protection locked="0"/>
    </xf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3" fillId="0" borderId="0">
      <alignment/>
      <protection/>
    </xf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3" fillId="0" borderId="0">
      <alignment/>
      <protection/>
    </xf>
    <xf numFmtId="15" fontId="38" fillId="0" borderId="0">
      <alignment/>
      <protection/>
    </xf>
    <xf numFmtId="185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9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27" fillId="5" borderId="3" applyNumberFormat="0" applyBorder="0" applyAlignment="0" applyProtection="0"/>
    <xf numFmtId="187" fontId="39" fillId="17" borderId="0">
      <alignment/>
      <protection/>
    </xf>
    <xf numFmtId="187" fontId="40" fillId="1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>
      <alignment/>
      <protection/>
    </xf>
    <xf numFmtId="37" fontId="42" fillId="0" borderId="0">
      <alignment/>
      <protection/>
    </xf>
    <xf numFmtId="186" fontId="19" fillId="0" borderId="0">
      <alignment/>
      <protection/>
    </xf>
    <xf numFmtId="0" fontId="9" fillId="0" borderId="0">
      <alignment/>
      <protection/>
    </xf>
    <xf numFmtId="14" fontId="1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6" fillId="0" borderId="4">
      <alignment horizontal="center"/>
      <protection/>
    </xf>
    <xf numFmtId="3" fontId="0" fillId="0" borderId="0" applyFont="0" applyFill="0" applyBorder="0" applyAlignment="0" applyProtection="0"/>
    <xf numFmtId="0" fontId="0" fillId="19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43" fillId="20" borderId="5">
      <alignment/>
      <protection locked="0"/>
    </xf>
    <xf numFmtId="0" fontId="41" fillId="0" borderId="0">
      <alignment/>
      <protection/>
    </xf>
    <xf numFmtId="0" fontId="43" fillId="20" borderId="5">
      <alignment/>
      <protection locked="0"/>
    </xf>
    <xf numFmtId="0" fontId="43" fillId="20" borderId="5">
      <alignment/>
      <protection locked="0"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9" fillId="0" borderId="6" applyNumberFormat="0" applyFill="0" applyProtection="0">
      <alignment horizontal="right"/>
    </xf>
    <xf numFmtId="0" fontId="1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29" fillId="0" borderId="10" applyNumberFormat="0" applyFill="0" applyProtection="0">
      <alignment horizontal="center"/>
    </xf>
    <xf numFmtId="0" fontId="10" fillId="21" borderId="0" applyNumberFormat="0" applyBorder="0" applyAlignment="0" applyProtection="0"/>
    <xf numFmtId="0" fontId="47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5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4" fillId="7" borderId="0" applyNumberFormat="0" applyBorder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9" borderId="12" applyNumberFormat="0" applyAlignment="0" applyProtection="0"/>
    <xf numFmtId="0" fontId="17" fillId="15" borderId="13" applyNumberFormat="0" applyAlignment="0" applyProtection="0"/>
    <xf numFmtId="0" fontId="26" fillId="0" borderId="0" applyNumberFormat="0" applyFill="0" applyBorder="0" applyAlignment="0" applyProtection="0"/>
    <xf numFmtId="0" fontId="29" fillId="0" borderId="10" applyNumberFormat="0" applyFill="0" applyProtection="0">
      <alignment horizontal="left"/>
    </xf>
    <xf numFmtId="0" fontId="25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8" fillId="11" borderId="0" applyNumberFormat="0" applyBorder="0" applyAlignment="0" applyProtection="0"/>
    <xf numFmtId="0" fontId="8" fillId="26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176" fontId="19" fillId="0" borderId="10" applyFill="0" applyProtection="0">
      <alignment horizontal="right"/>
    </xf>
    <xf numFmtId="0" fontId="19" fillId="0" borderId="6" applyNumberFormat="0" applyFill="0" applyProtection="0">
      <alignment horizontal="left"/>
    </xf>
    <xf numFmtId="0" fontId="31" fillId="10" borderId="0" applyNumberFormat="0" applyBorder="0" applyAlignment="0" applyProtection="0"/>
    <xf numFmtId="0" fontId="16" fillId="9" borderId="15" applyNumberFormat="0" applyAlignment="0" applyProtection="0"/>
    <xf numFmtId="0" fontId="13" fillId="3" borderId="12" applyNumberFormat="0" applyAlignment="0" applyProtection="0"/>
    <xf numFmtId="1" fontId="19" fillId="0" borderId="10" applyFill="0" applyProtection="0">
      <alignment horizontal="center"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3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16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91" fontId="0" fillId="0" borderId="3" xfId="0" applyNumberFormat="1" applyFont="1" applyFill="1" applyBorder="1" applyAlignment="1">
      <alignment horizontal="center" vertical="center" wrapText="1"/>
    </xf>
  </cellXfs>
  <cellStyles count="170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0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e鯪9Y_x000B_" xfId="79"/>
    <cellStyle name="e鯪9Y_x000B_ 2" xfId="80"/>
    <cellStyle name="e鯪9Y_x000B__Book1" xfId="81"/>
    <cellStyle name="Grey" xfId="82"/>
    <cellStyle name="Header1" xfId="83"/>
    <cellStyle name="Header2" xfId="84"/>
    <cellStyle name="Input [yellow]" xfId="85"/>
    <cellStyle name="Input Cells" xfId="86"/>
    <cellStyle name="Linked Cells" xfId="87"/>
    <cellStyle name="Millares [0]_96 Risk" xfId="88"/>
    <cellStyle name="Millares_96 Risk" xfId="89"/>
    <cellStyle name="Milliers [0]_!!!GO" xfId="90"/>
    <cellStyle name="Milliers_!!!GO" xfId="91"/>
    <cellStyle name="Moneda [0]_96 Risk" xfId="92"/>
    <cellStyle name="Moneda_96 Risk" xfId="93"/>
    <cellStyle name="Mon閠aire [0]_!!!GO" xfId="94"/>
    <cellStyle name="Mon閠aire_!!!GO" xfId="95"/>
    <cellStyle name="New Times Roman" xfId="96"/>
    <cellStyle name="no dec" xfId="97"/>
    <cellStyle name="Normal - Style1" xfId="98"/>
    <cellStyle name="Normal_!!!GO" xfId="99"/>
    <cellStyle name="per.style" xfId="100"/>
    <cellStyle name="Percent [2]" xfId="101"/>
    <cellStyle name="Percent_!!!GO" xfId="102"/>
    <cellStyle name="Pourcentage_pldt" xfId="103"/>
    <cellStyle name="PSChar" xfId="104"/>
    <cellStyle name="PSDate" xfId="105"/>
    <cellStyle name="PSDec" xfId="106"/>
    <cellStyle name="PSHeading" xfId="107"/>
    <cellStyle name="PSInt" xfId="108"/>
    <cellStyle name="PSSpacer" xfId="109"/>
    <cellStyle name="RowLevel_0" xfId="110"/>
    <cellStyle name="sstot" xfId="111"/>
    <cellStyle name="Standard_AREAS" xfId="112"/>
    <cellStyle name="t" xfId="113"/>
    <cellStyle name="t_HVAC Equipment (3)" xfId="114"/>
    <cellStyle name="Percent" xfId="115"/>
    <cellStyle name="捠壿 [0.00]_Region Orders (2)" xfId="116"/>
    <cellStyle name="捠壿_Region Orders (2)" xfId="117"/>
    <cellStyle name="编号" xfId="118"/>
    <cellStyle name="标题" xfId="119"/>
    <cellStyle name="标题 1" xfId="120"/>
    <cellStyle name="标题 2" xfId="121"/>
    <cellStyle name="标题 3" xfId="122"/>
    <cellStyle name="标题 4" xfId="123"/>
    <cellStyle name="标题1" xfId="124"/>
    <cellStyle name="表标题" xfId="125"/>
    <cellStyle name="部门" xfId="126"/>
    <cellStyle name="差" xfId="127"/>
    <cellStyle name="差_Book1" xfId="128"/>
    <cellStyle name="差_Book1_1" xfId="129"/>
    <cellStyle name="差_Book1_2" xfId="130"/>
    <cellStyle name="差_Book1_3" xfId="131"/>
    <cellStyle name="常规 10" xfId="132"/>
    <cellStyle name="常规 11" xfId="133"/>
    <cellStyle name="常规 2" xfId="134"/>
    <cellStyle name="常规 3" xfId="135"/>
    <cellStyle name="常规 4" xfId="136"/>
    <cellStyle name="常规 8" xfId="137"/>
    <cellStyle name="常规 9" xfId="138"/>
    <cellStyle name="Hyperlink" xfId="139"/>
    <cellStyle name="分级显示列_1_Book1" xfId="140"/>
    <cellStyle name="分级显示行_1_Book1" xfId="141"/>
    <cellStyle name="好" xfId="142"/>
    <cellStyle name="好_Book1" xfId="143"/>
    <cellStyle name="好_Book1_1" xfId="144"/>
    <cellStyle name="好_Book1_2" xfId="145"/>
    <cellStyle name="好_Book1_3" xfId="146"/>
    <cellStyle name="汇总" xfId="147"/>
    <cellStyle name="Currency" xfId="148"/>
    <cellStyle name="Currency [0]" xfId="149"/>
    <cellStyle name="计算" xfId="150"/>
    <cellStyle name="检查单元格" xfId="151"/>
    <cellStyle name="解释性文本" xfId="152"/>
    <cellStyle name="借出原因" xfId="153"/>
    <cellStyle name="警告文本" xfId="154"/>
    <cellStyle name="链接单元格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Comma" xfId="161"/>
    <cellStyle name="Comma [0]" xfId="162"/>
    <cellStyle name="强调 1" xfId="163"/>
    <cellStyle name="强调 2" xfId="164"/>
    <cellStyle name="强调 3" xfId="165"/>
    <cellStyle name="强调文字颜色 1" xfId="166"/>
    <cellStyle name="强调文字颜色 2" xfId="167"/>
    <cellStyle name="强调文字颜色 3" xfId="168"/>
    <cellStyle name="强调文字颜色 4" xfId="169"/>
    <cellStyle name="强调文字颜色 5" xfId="170"/>
    <cellStyle name="强调文字颜色 6" xfId="171"/>
    <cellStyle name="日期" xfId="172"/>
    <cellStyle name="商品名称" xfId="173"/>
    <cellStyle name="适中" xfId="174"/>
    <cellStyle name="输出" xfId="175"/>
    <cellStyle name="输入" xfId="176"/>
    <cellStyle name="数量" xfId="177"/>
    <cellStyle name="样式 1" xfId="178"/>
    <cellStyle name="Followed Hyperlink" xfId="179"/>
    <cellStyle name="昗弨_Pacific Region P&amp;L" xfId="180"/>
    <cellStyle name="寘嬫愗傝 [0.00]_Region Orders (2)" xfId="181"/>
    <cellStyle name="寘嬫愗傝_Region Orders (2)" xfId="182"/>
    <cellStyle name="注释" xfId="183"/>
  </cellStyles>
  <dxfs count="1">
    <dxf>
      <font>
        <b val="0"/>
        <u val="singl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4.375" style="0" customWidth="1"/>
    <col min="2" max="2" width="7.125" style="0" customWidth="1"/>
    <col min="3" max="3" width="17.50390625" style="0" customWidth="1"/>
    <col min="4" max="4" width="7.125" style="0" customWidth="1"/>
    <col min="5" max="5" width="7.50390625" style="0" customWidth="1"/>
    <col min="6" max="8" width="7.125" style="0" customWidth="1"/>
    <col min="9" max="9" width="7.00390625" style="0" customWidth="1"/>
    <col min="10" max="10" width="8.25390625" style="0" customWidth="1"/>
    <col min="11" max="11" width="9.00390625" style="0" customWidth="1"/>
    <col min="12" max="12" width="6.25390625" style="0" customWidth="1"/>
    <col min="13" max="13" width="7.875" style="0" customWidth="1"/>
    <col min="14" max="14" width="6.625" style="0" customWidth="1"/>
    <col min="15" max="15" width="5.875" style="0" customWidth="1"/>
    <col min="16" max="16" width="22.75390625" style="0" customWidth="1"/>
  </cols>
  <sheetData>
    <row r="1" spans="1:16" ht="29.25" customHeight="1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7" customHeight="1">
      <c r="A2" s="13" t="s">
        <v>0</v>
      </c>
      <c r="B2" s="13" t="s">
        <v>1</v>
      </c>
      <c r="C2" s="15" t="s">
        <v>2</v>
      </c>
      <c r="D2" s="13" t="s">
        <v>3</v>
      </c>
      <c r="E2" s="13"/>
      <c r="F2" s="13" t="s">
        <v>4</v>
      </c>
      <c r="G2" s="13"/>
      <c r="H2" s="13"/>
      <c r="I2" s="13"/>
      <c r="J2" s="13"/>
      <c r="K2" s="13"/>
      <c r="L2" s="13"/>
      <c r="M2" s="13"/>
      <c r="N2" s="13" t="s">
        <v>5</v>
      </c>
      <c r="O2" s="13" t="s">
        <v>6</v>
      </c>
      <c r="P2" s="11" t="s">
        <v>7</v>
      </c>
    </row>
    <row r="3" spans="1:16" ht="23.25" customHeight="1">
      <c r="A3" s="13"/>
      <c r="B3" s="13"/>
      <c r="C3" s="15"/>
      <c r="D3" s="12" t="s">
        <v>8</v>
      </c>
      <c r="E3" s="12" t="s">
        <v>9</v>
      </c>
      <c r="F3" s="12" t="s">
        <v>10</v>
      </c>
      <c r="G3" s="12"/>
      <c r="H3" s="12" t="s">
        <v>11</v>
      </c>
      <c r="I3" s="12"/>
      <c r="J3" s="12" t="s">
        <v>12</v>
      </c>
      <c r="K3" s="12"/>
      <c r="L3" s="12" t="s">
        <v>4</v>
      </c>
      <c r="M3" s="12"/>
      <c r="N3" s="13"/>
      <c r="O3" s="13"/>
      <c r="P3" s="11"/>
    </row>
    <row r="4" spans="1:16" ht="27.75" customHeight="1">
      <c r="A4" s="13"/>
      <c r="B4" s="13"/>
      <c r="C4" s="15"/>
      <c r="D4" s="12"/>
      <c r="E4" s="12"/>
      <c r="F4" s="3" t="s">
        <v>8</v>
      </c>
      <c r="G4" s="3" t="s">
        <v>13</v>
      </c>
      <c r="H4" s="3" t="s">
        <v>8</v>
      </c>
      <c r="I4" s="3" t="s">
        <v>14</v>
      </c>
      <c r="J4" s="3" t="s">
        <v>8</v>
      </c>
      <c r="K4" s="3" t="s">
        <v>14</v>
      </c>
      <c r="L4" s="3" t="s">
        <v>15</v>
      </c>
      <c r="M4" s="3" t="s">
        <v>16</v>
      </c>
      <c r="N4" s="13"/>
      <c r="O4" s="13"/>
      <c r="P4" s="11"/>
    </row>
    <row r="5" spans="1:16" s="2" customFormat="1" ht="30" customHeight="1">
      <c r="A5" s="4">
        <v>1</v>
      </c>
      <c r="B5" s="4" t="s">
        <v>28</v>
      </c>
      <c r="C5" s="4" t="s">
        <v>17</v>
      </c>
      <c r="D5" s="4">
        <v>424</v>
      </c>
      <c r="E5" s="7">
        <f aca="true" t="shared" si="0" ref="E5:E13">D5/5*0.7</f>
        <v>59.35999999999999</v>
      </c>
      <c r="F5" s="7">
        <v>81.85714285714286</v>
      </c>
      <c r="G5" s="7">
        <f aca="true" t="shared" si="1" ref="G5:G13">F5*0.4</f>
        <v>32.74285714285715</v>
      </c>
      <c r="H5" s="9">
        <v>81.85714285714286</v>
      </c>
      <c r="I5" s="7">
        <f aca="true" t="shared" si="2" ref="I5:I13">H5*0.3</f>
        <v>24.557142857142857</v>
      </c>
      <c r="J5" s="7">
        <v>84.33333333333333</v>
      </c>
      <c r="K5" s="7">
        <f aca="true" t="shared" si="3" ref="K5:K13">J5*0.3</f>
        <v>25.299999999999997</v>
      </c>
      <c r="L5" s="7">
        <f aca="true" t="shared" si="4" ref="L5:L13">G5+I5+K5</f>
        <v>82.6</v>
      </c>
      <c r="M5" s="7">
        <f aca="true" t="shared" si="5" ref="M5:M13">L5*0.3</f>
        <v>24.779999999999998</v>
      </c>
      <c r="N5" s="7">
        <f aca="true" t="shared" si="6" ref="N5:N13">E5+M5</f>
        <v>84.13999999999999</v>
      </c>
      <c r="O5" s="4">
        <v>1</v>
      </c>
      <c r="P5" s="5" t="s">
        <v>39</v>
      </c>
    </row>
    <row r="6" spans="1:16" s="2" customFormat="1" ht="30" customHeight="1">
      <c r="A6" s="4">
        <v>2</v>
      </c>
      <c r="B6" s="4" t="s">
        <v>29</v>
      </c>
      <c r="C6" s="4" t="s">
        <v>18</v>
      </c>
      <c r="D6" s="4">
        <v>406</v>
      </c>
      <c r="E6" s="7">
        <f t="shared" si="0"/>
        <v>56.839999999999996</v>
      </c>
      <c r="F6" s="7">
        <v>82.28571428571429</v>
      </c>
      <c r="G6" s="7">
        <f t="shared" si="1"/>
        <v>32.91428571428572</v>
      </c>
      <c r="H6" s="9">
        <v>80</v>
      </c>
      <c r="I6" s="7">
        <f t="shared" si="2"/>
        <v>24</v>
      </c>
      <c r="J6" s="7">
        <v>75</v>
      </c>
      <c r="K6" s="7">
        <f t="shared" si="3"/>
        <v>22.5</v>
      </c>
      <c r="L6" s="7">
        <f t="shared" si="4"/>
        <v>79.41428571428571</v>
      </c>
      <c r="M6" s="7">
        <f t="shared" si="5"/>
        <v>23.82428571428571</v>
      </c>
      <c r="N6" s="7">
        <f t="shared" si="6"/>
        <v>80.66428571428571</v>
      </c>
      <c r="O6" s="4">
        <v>2</v>
      </c>
      <c r="P6" s="5" t="s">
        <v>39</v>
      </c>
    </row>
    <row r="7" spans="1:16" s="2" customFormat="1" ht="30" customHeight="1">
      <c r="A7" s="4">
        <v>3</v>
      </c>
      <c r="B7" s="6" t="s">
        <v>30</v>
      </c>
      <c r="C7" s="6" t="s">
        <v>19</v>
      </c>
      <c r="D7" s="6">
        <v>372</v>
      </c>
      <c r="E7" s="7">
        <f t="shared" si="0"/>
        <v>52.08</v>
      </c>
      <c r="F7" s="8">
        <v>54.42857142857143</v>
      </c>
      <c r="G7" s="8">
        <f t="shared" si="1"/>
        <v>21.771428571428572</v>
      </c>
      <c r="H7" s="9">
        <v>54.142857142857146</v>
      </c>
      <c r="I7" s="8">
        <f t="shared" si="2"/>
        <v>16.242857142857144</v>
      </c>
      <c r="J7" s="8">
        <v>75.33333333333333</v>
      </c>
      <c r="K7" s="8">
        <f t="shared" si="3"/>
        <v>22.599999999999998</v>
      </c>
      <c r="L7" s="8">
        <f t="shared" si="4"/>
        <v>60.614285714285714</v>
      </c>
      <c r="M7" s="8">
        <f t="shared" si="5"/>
        <v>18.184285714285714</v>
      </c>
      <c r="N7" s="8">
        <f t="shared" si="6"/>
        <v>70.2642857142857</v>
      </c>
      <c r="O7" s="6">
        <v>5</v>
      </c>
      <c r="P7" s="5" t="s">
        <v>39</v>
      </c>
    </row>
    <row r="8" spans="1:16" ht="28.5" customHeight="1">
      <c r="A8" s="4">
        <v>4</v>
      </c>
      <c r="B8" s="4" t="s">
        <v>31</v>
      </c>
      <c r="C8" s="4" t="s">
        <v>20</v>
      </c>
      <c r="D8" s="4">
        <v>365</v>
      </c>
      <c r="E8" s="7">
        <f t="shared" si="0"/>
        <v>51.099999999999994</v>
      </c>
      <c r="F8" s="7">
        <v>80</v>
      </c>
      <c r="G8" s="7">
        <f t="shared" si="1"/>
        <v>32</v>
      </c>
      <c r="H8" s="9">
        <v>78.28571428571429</v>
      </c>
      <c r="I8" s="7">
        <f t="shared" si="2"/>
        <v>23.485714285714288</v>
      </c>
      <c r="J8" s="7">
        <v>72.66666666666667</v>
      </c>
      <c r="K8" s="7">
        <f t="shared" si="3"/>
        <v>21.8</v>
      </c>
      <c r="L8" s="7">
        <f t="shared" si="4"/>
        <v>77.28571428571429</v>
      </c>
      <c r="M8" s="7">
        <f t="shared" si="5"/>
        <v>23.185714285714287</v>
      </c>
      <c r="N8" s="7">
        <f t="shared" si="6"/>
        <v>74.28571428571428</v>
      </c>
      <c r="O8" s="4">
        <v>3</v>
      </c>
      <c r="P8" s="5" t="s">
        <v>39</v>
      </c>
    </row>
    <row r="9" spans="1:16" ht="24.75" customHeight="1">
      <c r="A9" s="4">
        <v>5</v>
      </c>
      <c r="B9" s="4" t="s">
        <v>32</v>
      </c>
      <c r="C9" s="4" t="s">
        <v>21</v>
      </c>
      <c r="D9" s="4">
        <v>356</v>
      </c>
      <c r="E9" s="7">
        <f t="shared" si="0"/>
        <v>49.839999999999996</v>
      </c>
      <c r="F9" s="7">
        <v>70.14285714285714</v>
      </c>
      <c r="G9" s="7">
        <f t="shared" si="1"/>
        <v>28.057142857142857</v>
      </c>
      <c r="H9" s="9">
        <v>70.71428571428571</v>
      </c>
      <c r="I9" s="7">
        <f t="shared" si="2"/>
        <v>21.21428571428571</v>
      </c>
      <c r="J9" s="7">
        <v>57.666666666666664</v>
      </c>
      <c r="K9" s="7">
        <f t="shared" si="3"/>
        <v>17.299999999999997</v>
      </c>
      <c r="L9" s="7">
        <f t="shared" si="4"/>
        <v>66.57142857142857</v>
      </c>
      <c r="M9" s="7">
        <f t="shared" si="5"/>
        <v>19.97142857142857</v>
      </c>
      <c r="N9" s="7">
        <f t="shared" si="6"/>
        <v>69.81142857142856</v>
      </c>
      <c r="O9" s="4">
        <v>6</v>
      </c>
      <c r="P9" s="5" t="s">
        <v>39</v>
      </c>
    </row>
    <row r="10" spans="1:16" ht="32.25" customHeight="1">
      <c r="A10" s="4">
        <v>6</v>
      </c>
      <c r="B10" s="4" t="s">
        <v>34</v>
      </c>
      <c r="C10" s="4" t="s">
        <v>23</v>
      </c>
      <c r="D10" s="4">
        <v>349</v>
      </c>
      <c r="E10" s="7">
        <f t="shared" si="0"/>
        <v>48.85999999999999</v>
      </c>
      <c r="F10" s="7">
        <v>82</v>
      </c>
      <c r="G10" s="7">
        <f t="shared" si="1"/>
        <v>32.800000000000004</v>
      </c>
      <c r="H10" s="9">
        <v>79.14285714285714</v>
      </c>
      <c r="I10" s="7">
        <f t="shared" si="2"/>
        <v>23.74285714285714</v>
      </c>
      <c r="J10" s="7">
        <v>72.66666666666667</v>
      </c>
      <c r="K10" s="7">
        <f t="shared" si="3"/>
        <v>21.8</v>
      </c>
      <c r="L10" s="7">
        <f t="shared" si="4"/>
        <v>78.34285714285714</v>
      </c>
      <c r="M10" s="7">
        <f t="shared" si="5"/>
        <v>23.502857142857142</v>
      </c>
      <c r="N10" s="7">
        <f t="shared" si="6"/>
        <v>72.36285714285714</v>
      </c>
      <c r="O10" s="4">
        <v>4</v>
      </c>
      <c r="P10" s="5" t="s">
        <v>39</v>
      </c>
    </row>
    <row r="11" spans="1:16" ht="33.75" customHeight="1">
      <c r="A11" s="4">
        <v>7</v>
      </c>
      <c r="B11" s="4" t="s">
        <v>35</v>
      </c>
      <c r="C11" s="4" t="s">
        <v>24</v>
      </c>
      <c r="D11" s="4">
        <v>398</v>
      </c>
      <c r="E11" s="7">
        <f t="shared" si="0"/>
        <v>55.71999999999999</v>
      </c>
      <c r="F11" s="7">
        <v>77.57142857142857</v>
      </c>
      <c r="G11" s="7">
        <f t="shared" si="1"/>
        <v>31.02857142857143</v>
      </c>
      <c r="H11" s="9">
        <v>78.14285714285714</v>
      </c>
      <c r="I11" s="7">
        <f t="shared" si="2"/>
        <v>23.44285714285714</v>
      </c>
      <c r="J11" s="7">
        <v>81.66666666666667</v>
      </c>
      <c r="K11" s="7">
        <f t="shared" si="3"/>
        <v>24.5</v>
      </c>
      <c r="L11" s="7">
        <f t="shared" si="4"/>
        <v>78.97142857142856</v>
      </c>
      <c r="M11" s="7">
        <f t="shared" si="5"/>
        <v>23.691428571428567</v>
      </c>
      <c r="N11" s="7">
        <f t="shared" si="6"/>
        <v>79.41142857142856</v>
      </c>
      <c r="O11" s="4">
        <v>1</v>
      </c>
      <c r="P11" s="5" t="s">
        <v>40</v>
      </c>
    </row>
    <row r="12" spans="1:16" ht="31.5" customHeight="1">
      <c r="A12" s="4">
        <v>8</v>
      </c>
      <c r="B12" s="4" t="s">
        <v>36</v>
      </c>
      <c r="C12" s="4" t="s">
        <v>25</v>
      </c>
      <c r="D12" s="4">
        <v>378</v>
      </c>
      <c r="E12" s="7">
        <f t="shared" si="0"/>
        <v>52.919999999999995</v>
      </c>
      <c r="F12" s="7">
        <v>78.28571428571429</v>
      </c>
      <c r="G12" s="7">
        <f t="shared" si="1"/>
        <v>31.314285714285717</v>
      </c>
      <c r="H12" s="9">
        <v>77.28571428571429</v>
      </c>
      <c r="I12" s="7">
        <f t="shared" si="2"/>
        <v>23.185714285714287</v>
      </c>
      <c r="J12" s="7">
        <v>68.33333333333333</v>
      </c>
      <c r="K12" s="7">
        <f t="shared" si="3"/>
        <v>20.499999999999996</v>
      </c>
      <c r="L12" s="7">
        <f t="shared" si="4"/>
        <v>75</v>
      </c>
      <c r="M12" s="7">
        <f t="shared" si="5"/>
        <v>22.5</v>
      </c>
      <c r="N12" s="7">
        <f t="shared" si="6"/>
        <v>75.41999999999999</v>
      </c>
      <c r="O12" s="4">
        <v>2</v>
      </c>
      <c r="P12" s="5" t="s">
        <v>40</v>
      </c>
    </row>
    <row r="13" spans="1:16" ht="37.5" customHeight="1">
      <c r="A13" s="4">
        <v>9</v>
      </c>
      <c r="B13" s="4" t="s">
        <v>38</v>
      </c>
      <c r="C13" s="4" t="s">
        <v>27</v>
      </c>
      <c r="D13" s="4">
        <v>375</v>
      </c>
      <c r="E13" s="7">
        <f t="shared" si="0"/>
        <v>52.5</v>
      </c>
      <c r="F13" s="7">
        <v>79.14285714285714</v>
      </c>
      <c r="G13" s="7">
        <f t="shared" si="1"/>
        <v>31.65714285714286</v>
      </c>
      <c r="H13" s="9">
        <v>78.14285714285714</v>
      </c>
      <c r="I13" s="7">
        <f t="shared" si="2"/>
        <v>23.44285714285714</v>
      </c>
      <c r="J13" s="7">
        <v>68.33333333333333</v>
      </c>
      <c r="K13" s="7">
        <f t="shared" si="3"/>
        <v>20.499999999999996</v>
      </c>
      <c r="L13" s="7">
        <f t="shared" si="4"/>
        <v>75.6</v>
      </c>
      <c r="M13" s="7">
        <f t="shared" si="5"/>
        <v>22.679999999999996</v>
      </c>
      <c r="N13" s="7">
        <f t="shared" si="6"/>
        <v>75.17999999999999</v>
      </c>
      <c r="O13" s="4">
        <v>1</v>
      </c>
      <c r="P13" s="5" t="s">
        <v>41</v>
      </c>
    </row>
  </sheetData>
  <sheetProtection/>
  <mergeCells count="15">
    <mergeCell ref="A1:P1"/>
    <mergeCell ref="D2:E2"/>
    <mergeCell ref="F2:M2"/>
    <mergeCell ref="F3:G3"/>
    <mergeCell ref="H3:I3"/>
    <mergeCell ref="J3:K3"/>
    <mergeCell ref="L3:M3"/>
    <mergeCell ref="A2:A4"/>
    <mergeCell ref="B2:B4"/>
    <mergeCell ref="C2:C4"/>
    <mergeCell ref="P2:P4"/>
    <mergeCell ref="D3:D4"/>
    <mergeCell ref="E3:E4"/>
    <mergeCell ref="N2:N4"/>
    <mergeCell ref="O2:O4"/>
  </mergeCells>
  <conditionalFormatting sqref="F5:F7">
    <cfRule type="cellIs" priority="1" dxfId="0" operator="greaterThan" stopIfTrue="1">
      <formula>305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workbookViewId="0" topLeftCell="A1">
      <selection activeCell="P8" sqref="P8"/>
    </sheetView>
  </sheetViews>
  <sheetFormatPr defaultColWidth="9.00390625" defaultRowHeight="14.25"/>
  <cols>
    <col min="1" max="1" width="4.125" style="0" customWidth="1"/>
    <col min="2" max="2" width="8.75390625" style="0" customWidth="1"/>
    <col min="3" max="3" width="14.50390625" style="0" customWidth="1"/>
    <col min="4" max="4" width="6.375" style="0" customWidth="1"/>
    <col min="5" max="5" width="8.25390625" style="0" customWidth="1"/>
    <col min="14" max="14" width="8.125" style="0" customWidth="1"/>
    <col min="15" max="15" width="6.375" style="0" customWidth="1"/>
    <col min="16" max="16" width="12.25390625" style="0" customWidth="1"/>
  </cols>
  <sheetData>
    <row r="1" spans="1:16" ht="29.25" customHeight="1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7" customHeight="1">
      <c r="A2" s="13" t="s">
        <v>0</v>
      </c>
      <c r="B2" s="13" t="s">
        <v>1</v>
      </c>
      <c r="C2" s="15" t="s">
        <v>2</v>
      </c>
      <c r="D2" s="13" t="s">
        <v>3</v>
      </c>
      <c r="E2" s="13"/>
      <c r="F2" s="13" t="s">
        <v>4</v>
      </c>
      <c r="G2" s="13"/>
      <c r="H2" s="13"/>
      <c r="I2" s="13"/>
      <c r="J2" s="13"/>
      <c r="K2" s="13"/>
      <c r="L2" s="13"/>
      <c r="M2" s="13"/>
      <c r="N2" s="13" t="s">
        <v>5</v>
      </c>
      <c r="O2" s="13" t="s">
        <v>6</v>
      </c>
      <c r="P2" s="11" t="s">
        <v>7</v>
      </c>
    </row>
    <row r="3" spans="1:16" ht="23.25" customHeight="1">
      <c r="A3" s="13"/>
      <c r="B3" s="13"/>
      <c r="C3" s="15"/>
      <c r="D3" s="12" t="s">
        <v>8</v>
      </c>
      <c r="E3" s="12" t="s">
        <v>9</v>
      </c>
      <c r="F3" s="12" t="s">
        <v>10</v>
      </c>
      <c r="G3" s="12"/>
      <c r="H3" s="12" t="s">
        <v>11</v>
      </c>
      <c r="I3" s="12"/>
      <c r="J3" s="12" t="s">
        <v>12</v>
      </c>
      <c r="K3" s="12"/>
      <c r="L3" s="12" t="s">
        <v>4</v>
      </c>
      <c r="M3" s="12"/>
      <c r="N3" s="13"/>
      <c r="O3" s="13"/>
      <c r="P3" s="11"/>
    </row>
    <row r="4" spans="1:16" ht="27.75" customHeight="1">
      <c r="A4" s="13"/>
      <c r="B4" s="13"/>
      <c r="C4" s="15"/>
      <c r="D4" s="12"/>
      <c r="E4" s="12"/>
      <c r="F4" s="3" t="s">
        <v>8</v>
      </c>
      <c r="G4" s="3" t="s">
        <v>13</v>
      </c>
      <c r="H4" s="3" t="s">
        <v>8</v>
      </c>
      <c r="I4" s="3" t="s">
        <v>14</v>
      </c>
      <c r="J4" s="3" t="s">
        <v>8</v>
      </c>
      <c r="K4" s="3" t="s">
        <v>14</v>
      </c>
      <c r="L4" s="3" t="s">
        <v>15</v>
      </c>
      <c r="M4" s="3" t="s">
        <v>16</v>
      </c>
      <c r="N4" s="13"/>
      <c r="O4" s="13"/>
      <c r="P4" s="11"/>
    </row>
    <row r="5" spans="1:16" s="1" customFormat="1" ht="27" customHeight="1">
      <c r="A5" s="6">
        <v>1</v>
      </c>
      <c r="B5" s="6" t="s">
        <v>37</v>
      </c>
      <c r="C5" s="6" t="s">
        <v>26</v>
      </c>
      <c r="D5" s="6">
        <v>377</v>
      </c>
      <c r="E5" s="8">
        <f>D5/290*100*0.7</f>
        <v>91</v>
      </c>
      <c r="F5" s="8">
        <v>82.71428571428571</v>
      </c>
      <c r="G5" s="8">
        <f>F5*0.4</f>
        <v>33.08571428571428</v>
      </c>
      <c r="H5" s="9">
        <v>80.28571428571429</v>
      </c>
      <c r="I5" s="8">
        <f>H5*0.3</f>
        <v>24.085714285714285</v>
      </c>
      <c r="J5" s="8">
        <v>73.33333333333333</v>
      </c>
      <c r="K5" s="8">
        <f>J5*0.3</f>
        <v>21.999999999999996</v>
      </c>
      <c r="L5" s="8">
        <f>G5+I5+K5</f>
        <v>79.17142857142856</v>
      </c>
      <c r="M5" s="8">
        <f>L5*0.3</f>
        <v>23.75142857142857</v>
      </c>
      <c r="N5" s="8">
        <f>E5+M5</f>
        <v>114.75142857142856</v>
      </c>
      <c r="O5" s="6"/>
      <c r="P5" s="10" t="s">
        <v>44</v>
      </c>
    </row>
    <row r="6" spans="1:16" s="1" customFormat="1" ht="29.25" customHeight="1">
      <c r="A6" s="6">
        <v>2</v>
      </c>
      <c r="B6" s="6" t="s">
        <v>33</v>
      </c>
      <c r="C6" s="6" t="s">
        <v>22</v>
      </c>
      <c r="D6" s="6">
        <v>354</v>
      </c>
      <c r="E6" s="8">
        <f>D6/290*100*0.7</f>
        <v>85.44827586206897</v>
      </c>
      <c r="F6" s="8">
        <v>76.28571428571429</v>
      </c>
      <c r="G6" s="8">
        <f>F6*0.4</f>
        <v>30.51428571428572</v>
      </c>
      <c r="H6" s="9">
        <v>76.28571428571429</v>
      </c>
      <c r="I6" s="8">
        <f>H6*0.3</f>
        <v>22.885714285714286</v>
      </c>
      <c r="J6" s="8">
        <v>70</v>
      </c>
      <c r="K6" s="8">
        <f>J6*0.3</f>
        <v>21</v>
      </c>
      <c r="L6" s="8">
        <f>G6+I6+K6</f>
        <v>74.4</v>
      </c>
      <c r="M6" s="8">
        <f>L6*0.3</f>
        <v>22.32</v>
      </c>
      <c r="N6" s="8">
        <f>E6+M6</f>
        <v>107.76827586206898</v>
      </c>
      <c r="O6" s="6"/>
      <c r="P6" s="10" t="s">
        <v>43</v>
      </c>
    </row>
  </sheetData>
  <sheetProtection/>
  <mergeCells count="15">
    <mergeCell ref="A1:P1"/>
    <mergeCell ref="D2:E2"/>
    <mergeCell ref="F2:M2"/>
    <mergeCell ref="F3:G3"/>
    <mergeCell ref="H3:I3"/>
    <mergeCell ref="J3:K3"/>
    <mergeCell ref="L3:M3"/>
    <mergeCell ref="A2:A4"/>
    <mergeCell ref="B2:B4"/>
    <mergeCell ref="C2:C4"/>
    <mergeCell ref="P2:P4"/>
    <mergeCell ref="D3:D4"/>
    <mergeCell ref="E3:E4"/>
    <mergeCell ref="N2:N4"/>
    <mergeCell ref="O2:O4"/>
  </mergeCells>
  <printOptions/>
  <pageMargins left="0.7" right="0.7" top="0.75" bottom="0.75" header="0.3" footer="0.3"/>
  <pageSetup fitToHeight="0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wj</cp:lastModifiedBy>
  <cp:lastPrinted>2022-04-01T02:38:11Z</cp:lastPrinted>
  <dcterms:created xsi:type="dcterms:W3CDTF">1996-12-17T01:32:42Z</dcterms:created>
  <dcterms:modified xsi:type="dcterms:W3CDTF">2022-04-05T07:36:40Z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BC5B2A8CB83F43CBACE4ED192A8FEE8F</vt:lpwstr>
  </property>
</Properties>
</file>